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4"/>
  </bookViews>
  <sheets>
    <sheet name="Optimal Market Exposure" sheetId="1" r:id="rId1"/>
  </sheets>
  <definedNames>
    <definedName name="A">'Optimal Market Exposure'!$C$4</definedName>
    <definedName name="b">'Optimal Market Exposure'!$F$12:$F$19</definedName>
    <definedName name="CT">'Optimal Market Exposure'!$C$2</definedName>
    <definedName name="E">'Optimal Market Exposure'!$G$12:$G$19</definedName>
    <definedName name="Lot">'Optimal Market Exposure'!$C$3</definedName>
    <definedName name="OF">'Optimal Market Exposure'!$H$12:$H$19</definedName>
    <definedName name="Pip">'Optimal Market Exposure'!$C$5</definedName>
    <definedName name="S">'Optimal Market Exposure'!$C$7</definedName>
    <definedName name="sc">'Optimal Market Exposure'!$C$8</definedName>
    <definedName name="T">'Optimal Market Exposure'!$C$6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6" i="1"/>
  <c r="J12"/>
  <c r="C8"/>
  <c r="J17" s="1"/>
  <c r="C7"/>
  <c r="C6"/>
  <c r="C4"/>
  <c r="J15" l="1"/>
  <c r="J19"/>
  <c r="E19"/>
  <c r="J14"/>
  <c r="J18"/>
  <c r="J13"/>
  <c r="G19"/>
  <c r="H19" s="1"/>
  <c r="I19" s="1"/>
  <c r="G12"/>
  <c r="H12" s="1"/>
  <c r="I12" s="1"/>
  <c r="G13"/>
  <c r="H13" s="1"/>
  <c r="I13" s="1"/>
  <c r="G14"/>
  <c r="H14" s="1"/>
  <c r="I14" s="1"/>
  <c r="G15"/>
  <c r="H15" s="1"/>
  <c r="I15" s="1"/>
  <c r="G16"/>
  <c r="H16" s="1"/>
  <c r="I16" s="1"/>
  <c r="G17"/>
  <c r="H17" s="1"/>
  <c r="I17" s="1"/>
  <c r="G18"/>
  <c r="H18" s="1"/>
  <c r="I18" s="1"/>
  <c r="E12"/>
  <c r="E13"/>
  <c r="E14"/>
  <c r="E15"/>
  <c r="E16"/>
  <c r="E17"/>
  <c r="E18"/>
</calcChain>
</file>

<file path=xl/sharedStrings.xml><?xml version="1.0" encoding="utf-8"?>
<sst xmlns="http://schemas.openxmlformats.org/spreadsheetml/2006/main" count="32" uniqueCount="29">
  <si>
    <t>Lot</t>
  </si>
  <si>
    <t>Pip</t>
  </si>
  <si>
    <t>p</t>
  </si>
  <si>
    <t>b</t>
  </si>
  <si>
    <t>E{Δm} (pips per trade)</t>
  </si>
  <si>
    <t>lots</t>
  </si>
  <si>
    <t>Concepto</t>
  </si>
  <si>
    <t>Símbolo</t>
  </si>
  <si>
    <t>Valor</t>
  </si>
  <si>
    <t>A</t>
  </si>
  <si>
    <t>CT</t>
  </si>
  <si>
    <t>T</t>
  </si>
  <si>
    <t>S</t>
  </si>
  <si>
    <t>s</t>
  </si>
  <si>
    <t>Kelly Criterion</t>
  </si>
  <si>
    <t>Optimal Investment</t>
  </si>
  <si>
    <t>Optimal Leverage</t>
  </si>
  <si>
    <t>Your Confidence</t>
  </si>
  <si>
    <t>World's confidence</t>
  </si>
  <si>
    <t>CONCEPTO</t>
  </si>
  <si>
    <t>SÍMBOLO</t>
  </si>
  <si>
    <t>ç</t>
  </si>
  <si>
    <t>E</t>
  </si>
  <si>
    <t>Currently trading</t>
  </si>
  <si>
    <t>Spreads &amp; Comission for trade</t>
  </si>
  <si>
    <t>Stop loss</t>
  </si>
  <si>
    <t>Take profit</t>
  </si>
  <si>
    <t>Acount size</t>
  </si>
  <si>
    <t>OL</t>
  </si>
</sst>
</file>

<file path=xl/styles.xml><?xml version="1.0" encoding="utf-8"?>
<styleSheet xmlns="http://schemas.openxmlformats.org/spreadsheetml/2006/main">
  <numFmts count="4">
    <numFmt numFmtId="164" formatCode="#,##0.00;[Red]\-#,##0.00"/>
    <numFmt numFmtId="165" formatCode="#,##0.0000;[Red]\-#,##0.0000"/>
    <numFmt numFmtId="166" formatCode="#,##0.00%;[Red]\-#,##0.00%"/>
    <numFmt numFmtId="167" formatCode="#,##0.0;[Red]\-#,##0.0"/>
  </numFmts>
  <fonts count="4">
    <font>
      <sz val="10"/>
      <name val="Arial"/>
      <family val="2"/>
    </font>
    <font>
      <b/>
      <sz val="8"/>
      <name val="Courier New"/>
      <family val="3"/>
    </font>
    <font>
      <b/>
      <sz val="8"/>
      <color rgb="FF2E2E2E"/>
      <name val="Courier New"/>
      <family val="3"/>
    </font>
    <font>
      <sz val="8"/>
      <color rgb="FF2E2E2E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E0EAEA"/>
        <bgColor rgb="FFE1E1E1"/>
      </patternFill>
    </fill>
    <fill>
      <patternFill patternType="solid">
        <fgColor rgb="FFFFFFFF"/>
        <bgColor rgb="FFEFF5FB"/>
      </patternFill>
    </fill>
    <fill>
      <patternFill patternType="solid">
        <fgColor rgb="FFEFF5FB"/>
        <bgColor rgb="FFFFFFFF"/>
      </patternFill>
    </fill>
  </fills>
  <borders count="6">
    <border>
      <left/>
      <right/>
      <top/>
      <bottom/>
      <diagonal/>
    </border>
    <border>
      <left style="hair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E1E1E1"/>
      </left>
      <right style="hair">
        <color auto="1"/>
      </right>
      <top style="hair">
        <color rgb="FFE1E1E1"/>
      </top>
      <bottom style="hair">
        <color auto="1"/>
      </bottom>
      <diagonal/>
    </border>
    <border>
      <left style="hair">
        <color rgb="FFFFFFFF"/>
      </left>
      <right style="thin">
        <color rgb="FFFFFFFF"/>
      </right>
      <top/>
      <bottom style="hair">
        <color rgb="FFFFFFFF"/>
      </bottom>
      <diagonal/>
    </border>
    <border>
      <left style="thin">
        <color rgb="FFE1E1E1"/>
      </left>
      <right style="hair">
        <color auto="1"/>
      </right>
      <top style="hair">
        <color rgb="FFE1E1E1"/>
      </top>
      <bottom/>
      <diagonal/>
    </border>
    <border>
      <left/>
      <right/>
      <top/>
      <bottom style="hair">
        <color rgb="FFFFFF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10" fontId="1" fillId="0" borderId="0" xfId="0" applyNumberFormat="1" applyFont="1"/>
    <xf numFmtId="165" fontId="1" fillId="0" borderId="0" xfId="0" applyNumberFormat="1" applyFont="1"/>
    <xf numFmtId="0" fontId="2" fillId="2" borderId="1" xfId="0" applyFont="1" applyFill="1" applyBorder="1"/>
    <xf numFmtId="10" fontId="2" fillId="3" borderId="2" xfId="0" applyNumberFormat="1" applyFont="1" applyFill="1" applyBorder="1"/>
    <xf numFmtId="166" fontId="2" fillId="3" borderId="2" xfId="0" applyNumberFormat="1" applyFont="1" applyFill="1" applyBorder="1"/>
    <xf numFmtId="167" fontId="2" fillId="3" borderId="2" xfId="0" applyNumberFormat="1" applyFont="1" applyFill="1" applyBorder="1"/>
    <xf numFmtId="164" fontId="2" fillId="3" borderId="2" xfId="0" applyNumberFormat="1" applyFont="1" applyFill="1" applyBorder="1"/>
    <xf numFmtId="10" fontId="2" fillId="4" borderId="2" xfId="0" applyNumberFormat="1" applyFont="1" applyFill="1" applyBorder="1"/>
    <xf numFmtId="166" fontId="2" fillId="4" borderId="2" xfId="0" applyNumberFormat="1" applyFont="1" applyFill="1" applyBorder="1"/>
    <xf numFmtId="167" fontId="2" fillId="4" borderId="2" xfId="0" applyNumberFormat="1" applyFont="1" applyFill="1" applyBorder="1"/>
    <xf numFmtId="164" fontId="2" fillId="4" borderId="2" xfId="0" applyNumberFormat="1" applyFont="1" applyFill="1" applyBorder="1"/>
    <xf numFmtId="0" fontId="2" fillId="2" borderId="3" xfId="0" applyFont="1" applyFill="1" applyBorder="1"/>
    <xf numFmtId="0" fontId="3" fillId="2" borderId="3" xfId="0" applyFont="1" applyFill="1" applyBorder="1"/>
    <xf numFmtId="10" fontId="2" fillId="4" borderId="4" xfId="0" applyNumberFormat="1" applyFont="1" applyFill="1" applyBorder="1"/>
    <xf numFmtId="166" fontId="2" fillId="4" borderId="4" xfId="0" applyNumberFormat="1" applyFont="1" applyFill="1" applyBorder="1"/>
    <xf numFmtId="167" fontId="2" fillId="4" borderId="4" xfId="0" applyNumberFormat="1" applyFont="1" applyFill="1" applyBorder="1"/>
    <xf numFmtId="167" fontId="2" fillId="3" borderId="4" xfId="0" applyNumberFormat="1" applyFont="1" applyFill="1" applyBorder="1"/>
    <xf numFmtId="164" fontId="2" fillId="4" borderId="4" xfId="0" applyNumberFormat="1" applyFont="1" applyFill="1" applyBorder="1"/>
    <xf numFmtId="0" fontId="2" fillId="4" borderId="0" xfId="0" applyFont="1" applyFill="1"/>
    <xf numFmtId="0" fontId="2" fillId="2" borderId="5" xfId="0" applyFont="1" applyFill="1" applyBorder="1"/>
  </cellXfs>
  <cellStyles count="1"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2E2E2E"/>
        <name val="Courier New"/>
        <scheme val="none"/>
      </font>
      <fill>
        <patternFill patternType="solid">
          <fgColor rgb="FFFFFFFF"/>
          <bgColor rgb="FFEFF5FB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2E2E2E"/>
        <name val="Courier New"/>
        <scheme val="none"/>
      </font>
      <numFmt numFmtId="164" formatCode="#,##0.00;[Red]\-#,##0.00"/>
      <fill>
        <patternFill patternType="solid">
          <fgColor rgb="FFFFFFFF"/>
          <bgColor rgb="FFEFF5FB"/>
        </patternFill>
      </fill>
      <border diagonalUp="0" diagonalDown="0">
        <left style="thin">
          <color rgb="FFE1E1E1"/>
        </left>
        <right style="hair">
          <color auto="1"/>
        </right>
        <top style="hair">
          <color rgb="FFE1E1E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2E2E2E"/>
        <name val="Courier New"/>
        <scheme val="none"/>
      </font>
      <numFmt numFmtId="167" formatCode="#,##0.0;[Red]\-#,##0.0"/>
      <fill>
        <patternFill patternType="solid">
          <fgColor rgb="FFEFF5FB"/>
          <bgColor rgb="FFFFFFFF"/>
        </patternFill>
      </fill>
      <border diagonalUp="0" diagonalDown="0">
        <left style="thin">
          <color rgb="FFE1E1E1"/>
        </left>
        <right style="hair">
          <color auto="1"/>
        </right>
        <top style="hair">
          <color rgb="FFE1E1E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2E2E2E"/>
        <name val="Courier New"/>
        <scheme val="none"/>
      </font>
      <numFmt numFmtId="167" formatCode="#,##0.0;[Red]\-#,##0.0"/>
      <fill>
        <patternFill patternType="solid">
          <fgColor rgb="FFFFFFFF"/>
          <bgColor rgb="FFEFF5FB"/>
        </patternFill>
      </fill>
      <border diagonalUp="0" diagonalDown="0">
        <left style="thin">
          <color rgb="FFE1E1E1"/>
        </left>
        <right style="hair">
          <color auto="1"/>
        </right>
        <top style="hair">
          <color rgb="FFE1E1E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2E2E2E"/>
        <name val="Courier New"/>
        <scheme val="none"/>
      </font>
      <numFmt numFmtId="166" formatCode="#,##0.00%;[Red]\-#,##0.00%"/>
      <fill>
        <patternFill patternType="solid">
          <fgColor rgb="FFFFFFFF"/>
          <bgColor rgb="FFEFF5FB"/>
        </patternFill>
      </fill>
      <border diagonalUp="0" diagonalDown="0">
        <left style="thin">
          <color rgb="FFE1E1E1"/>
        </left>
        <right style="hair">
          <color auto="1"/>
        </right>
        <top style="hair">
          <color rgb="FFE1E1E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2E2E2E"/>
        <name val="Courier New"/>
        <scheme val="none"/>
      </font>
      <numFmt numFmtId="14" formatCode="0.00%"/>
      <fill>
        <patternFill patternType="solid">
          <fgColor rgb="FFFFFFFF"/>
          <bgColor rgb="FFEFF5FB"/>
        </patternFill>
      </fill>
      <border diagonalUp="0" diagonalDown="0">
        <left style="thin">
          <color rgb="FFE1E1E1"/>
        </left>
        <right style="hair">
          <color auto="1"/>
        </right>
        <top style="hair">
          <color rgb="FFE1E1E1"/>
        </top>
        <bottom style="hair">
          <color auto="1"/>
        </bottom>
        <vertical/>
        <horizontal/>
      </border>
    </dxf>
    <dxf>
      <border outline="0">
        <top style="hair">
          <color rgb="FFFFFFFF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2E2E2E"/>
        <name val="Courier New"/>
        <scheme val="none"/>
      </font>
      <fill>
        <patternFill patternType="solid">
          <fgColor rgb="FFFFFFFF"/>
          <bgColor rgb="FFEFF5FB"/>
        </patternFill>
      </fill>
    </dxf>
    <dxf>
      <border outline="0">
        <bottom style="hair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2E2E2E"/>
        <name val="Courier New"/>
        <scheme val="none"/>
      </font>
      <fill>
        <patternFill patternType="solid">
          <fgColor rgb="FFE1E1E1"/>
          <bgColor rgb="FFE0EAEA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urier New"/>
        <scheme val="none"/>
      </font>
      <numFmt numFmtId="165" formatCode="#,##0.0000;[Red]\-#,##0.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urier Ne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urier New"/>
        <scheme val="none"/>
      </font>
      <numFmt numFmtId="14" formatCode="0.00%"/>
    </dxf>
    <dxf>
      <border outline="0">
        <top style="hair">
          <color rgb="FFFFFFFF"/>
        </top>
      </border>
    </dxf>
    <dxf>
      <border outline="0">
        <bottom style="hair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E2E2E"/>
        <name val="Courier New"/>
        <scheme val="none"/>
      </font>
      <fill>
        <patternFill patternType="solid">
          <fgColor rgb="FFE1E1E1"/>
          <bgColor rgb="FFE0EAEA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F5FB"/>
      <rgbColor rgb="FFE0EAEA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E2E2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C8" totalsRowShown="0" headerRowDxfId="15" headerRowBorderDxfId="14" tableBorderDxfId="13">
  <autoFilter ref="A1:C8"/>
  <tableColumns count="3">
    <tableColumn id="1" name="Concepto" dataDxfId="12"/>
    <tableColumn id="2" name="Símbolo" dataDxfId="11"/>
    <tableColumn id="3" name="Valor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Tabla2" displayName="Tabla2" ref="E10:J19" totalsRowShown="0" headerRowDxfId="9" dataDxfId="7" headerRowBorderDxfId="8" tableBorderDxfId="6">
  <autoFilter ref="E10:J19">
    <filterColumn colId="5"/>
  </autoFilter>
  <tableColumns count="6">
    <tableColumn id="1" name="World's confidence" dataDxfId="5">
      <calculatedColumnFormula>S/(T+S)</calculatedColumnFormula>
    </tableColumn>
    <tableColumn id="2" name="Your Confidence" dataDxfId="4"/>
    <tableColumn id="3" name="E{Δm} (pips per trade)" dataDxfId="3">
      <calculatedColumnFormula>(b*T-(1-b)*S)/Pip</calculatedColumnFormula>
    </tableColumn>
    <tableColumn id="4" name="Optimal Leverage" dataDxfId="2">
      <calculatedColumnFormula>CT*(E*Pip-sc)/(T*S+sc*(T-S)-sc^2)</calculatedColumnFormula>
    </tableColumn>
    <tableColumn id="5" name="Optimal Investment" dataDxfId="1">
      <calculatedColumnFormula>OF*A/Lot</calculatedColumnFormula>
    </tableColumn>
    <tableColumn id="7" name="Kelly Criterio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22"/>
  <sheetViews>
    <sheetView tabSelected="1" zoomScaleNormal="100" workbookViewId="0">
      <selection activeCell="C11" sqref="C11"/>
    </sheetView>
  </sheetViews>
  <sheetFormatPr baseColWidth="10" defaultColWidth="9.140625" defaultRowHeight="12.75"/>
  <cols>
    <col min="1" max="1" width="30.42578125" style="1" bestFit="1" customWidth="1"/>
    <col min="2" max="2" width="10.28515625" style="1" bestFit="1" customWidth="1"/>
    <col min="3" max="3" width="11" style="1" bestFit="1" customWidth="1"/>
    <col min="4" max="4" width="9" style="1" bestFit="1" customWidth="1"/>
    <col min="5" max="5" width="21.42578125" style="1" bestFit="1" customWidth="1"/>
    <col min="6" max="6" width="18.42578125" style="1" bestFit="1" customWidth="1"/>
    <col min="7" max="7" width="25.5703125" style="1" bestFit="1" customWidth="1"/>
    <col min="8" max="8" width="19.42578125" style="1" bestFit="1" customWidth="1"/>
    <col min="9" max="9" width="21.42578125" style="1" bestFit="1" customWidth="1"/>
    <col min="10" max="10" width="18.42578125" style="1" bestFit="1" customWidth="1"/>
    <col min="11" max="1023" width="11.5703125" style="1"/>
  </cols>
  <sheetData>
    <row r="1" spans="1:10">
      <c r="A1" s="15" t="s">
        <v>6</v>
      </c>
      <c r="B1" s="15" t="s">
        <v>7</v>
      </c>
      <c r="C1" s="15" t="s">
        <v>8</v>
      </c>
    </row>
    <row r="2" spans="1:10">
      <c r="A2" s="1" t="s">
        <v>23</v>
      </c>
      <c r="B2" s="1" t="s">
        <v>10</v>
      </c>
      <c r="C2" s="2">
        <v>1.5</v>
      </c>
    </row>
    <row r="3" spans="1:10">
      <c r="A3" s="1" t="s">
        <v>0</v>
      </c>
      <c r="B3" s="1" t="s">
        <v>0</v>
      </c>
      <c r="C3" s="2">
        <v>100000</v>
      </c>
    </row>
    <row r="4" spans="1:10">
      <c r="A4" s="1" t="s">
        <v>27</v>
      </c>
      <c r="B4" s="1" t="s">
        <v>9</v>
      </c>
      <c r="C4" s="2">
        <f>10000</f>
        <v>10000</v>
      </c>
    </row>
    <row r="5" spans="1:10">
      <c r="A5" s="3" t="s">
        <v>1</v>
      </c>
      <c r="B5" s="1" t="s">
        <v>1</v>
      </c>
      <c r="C5" s="4">
        <v>1E-4</v>
      </c>
    </row>
    <row r="6" spans="1:10">
      <c r="A6" s="3" t="s">
        <v>26</v>
      </c>
      <c r="B6" s="1" t="s">
        <v>11</v>
      </c>
      <c r="C6" s="4">
        <f>15*Pip</f>
        <v>1.5E-3</v>
      </c>
    </row>
    <row r="7" spans="1:10">
      <c r="A7" s="3" t="s">
        <v>25</v>
      </c>
      <c r="B7" s="1" t="s">
        <v>12</v>
      </c>
      <c r="C7" s="4">
        <f>15*Pip</f>
        <v>1.5E-3</v>
      </c>
    </row>
    <row r="8" spans="1:10">
      <c r="A8" s="1" t="s">
        <v>24</v>
      </c>
      <c r="B8" s="1" t="s">
        <v>13</v>
      </c>
      <c r="C8" s="4">
        <f>Pip</f>
        <v>1E-4</v>
      </c>
    </row>
    <row r="10" spans="1:10">
      <c r="D10" s="5" t="s">
        <v>19</v>
      </c>
      <c r="E10" s="14" t="s">
        <v>18</v>
      </c>
      <c r="F10" s="14" t="s">
        <v>17</v>
      </c>
      <c r="G10" s="5" t="s">
        <v>4</v>
      </c>
      <c r="H10" s="14" t="s">
        <v>16</v>
      </c>
      <c r="I10" s="14" t="s">
        <v>15</v>
      </c>
      <c r="J10" s="22" t="s">
        <v>14</v>
      </c>
    </row>
    <row r="11" spans="1:10">
      <c r="D11" s="5" t="s">
        <v>20</v>
      </c>
      <c r="E11" s="5" t="s">
        <v>2</v>
      </c>
      <c r="F11" s="5" t="s">
        <v>3</v>
      </c>
      <c r="G11" s="5" t="s">
        <v>22</v>
      </c>
      <c r="H11" s="5" t="s">
        <v>28</v>
      </c>
      <c r="I11" s="5" t="s">
        <v>5</v>
      </c>
      <c r="J11" s="21" t="s">
        <v>5</v>
      </c>
    </row>
    <row r="12" spans="1:10">
      <c r="E12" s="6">
        <f t="shared" ref="E12:E19" si="0">S/(T+S)</f>
        <v>0.5</v>
      </c>
      <c r="F12" s="7">
        <v>0.5</v>
      </c>
      <c r="G12" s="8">
        <f t="shared" ref="G12:G19" si="1">(b*T-(1-b)*S)/Pip</f>
        <v>0</v>
      </c>
      <c r="H12" s="8">
        <f t="shared" ref="H12:H19" si="2">CT*(E*Pip-sc)/(T*S+sc*(T-S)-sc^2)</f>
        <v>-66.964285714285722</v>
      </c>
      <c r="I12" s="9">
        <f t="shared" ref="I12:I19" si="3">OF*A/Lot</f>
        <v>-6.696428571428573</v>
      </c>
      <c r="J12" s="9">
        <f t="shared" ref="J12:J19" si="4">(b/(S+sc)-(1-b)/(T-sc))*A/Lot</f>
        <v>-4.4642857142857162</v>
      </c>
    </row>
    <row r="13" spans="1:10">
      <c r="E13" s="10">
        <f t="shared" si="0"/>
        <v>0.5</v>
      </c>
      <c r="F13" s="11">
        <v>0.53300000000000003</v>
      </c>
      <c r="G13" s="12">
        <f t="shared" si="1"/>
        <v>0.99000000000000121</v>
      </c>
      <c r="H13" s="8">
        <f t="shared" si="2"/>
        <v>-0.6696428571427735</v>
      </c>
      <c r="I13" s="13">
        <f t="shared" si="3"/>
        <v>-6.6964285714277344E-2</v>
      </c>
      <c r="J13" s="13">
        <f t="shared" si="4"/>
        <v>-4.464285714285552E-2</v>
      </c>
    </row>
    <row r="14" spans="1:10">
      <c r="E14" s="6">
        <f t="shared" si="0"/>
        <v>0.5</v>
      </c>
      <c r="F14" s="7">
        <v>0.55000000000000004</v>
      </c>
      <c r="G14" s="8">
        <f t="shared" si="1"/>
        <v>1.5000000000000018</v>
      </c>
      <c r="H14" s="8">
        <f t="shared" si="2"/>
        <v>33.482142857142968</v>
      </c>
      <c r="I14" s="9">
        <f t="shared" si="3"/>
        <v>3.3482142857142967</v>
      </c>
      <c r="J14" s="9">
        <f t="shared" si="4"/>
        <v>2.2321428571428612</v>
      </c>
    </row>
    <row r="15" spans="1:10">
      <c r="E15" s="10">
        <f t="shared" si="0"/>
        <v>0.5</v>
      </c>
      <c r="F15" s="11">
        <v>0.56699999999999995</v>
      </c>
      <c r="G15" s="12">
        <f t="shared" si="1"/>
        <v>2.009999999999998</v>
      </c>
      <c r="H15" s="8">
        <f t="shared" si="2"/>
        <v>67.633928571428442</v>
      </c>
      <c r="I15" s="13">
        <f t="shared" si="3"/>
        <v>6.7633928571428443</v>
      </c>
      <c r="J15" s="13">
        <f t="shared" si="4"/>
        <v>4.5089285714285614</v>
      </c>
    </row>
    <row r="16" spans="1:10">
      <c r="E16" s="6">
        <f t="shared" si="0"/>
        <v>0.5</v>
      </c>
      <c r="F16" s="7">
        <v>0.58299999999999996</v>
      </c>
      <c r="G16" s="8">
        <f t="shared" si="1"/>
        <v>2.4899999999999984</v>
      </c>
      <c r="H16" s="8">
        <f t="shared" si="2"/>
        <v>99.776785714285623</v>
      </c>
      <c r="I16" s="9">
        <f t="shared" si="3"/>
        <v>9.9776785714285623</v>
      </c>
      <c r="J16" s="9">
        <f t="shared" si="4"/>
        <v>6.6517857142857055</v>
      </c>
    </row>
    <row r="17" spans="5:10">
      <c r="E17" s="10">
        <f t="shared" si="0"/>
        <v>0.5</v>
      </c>
      <c r="F17" s="11">
        <v>0.6</v>
      </c>
      <c r="G17" s="12">
        <f t="shared" si="1"/>
        <v>2.9999999999999991</v>
      </c>
      <c r="H17" s="8">
        <f t="shared" si="2"/>
        <v>133.92857142857139</v>
      </c>
      <c r="I17" s="13">
        <f t="shared" si="3"/>
        <v>13.392857142857139</v>
      </c>
      <c r="J17" s="13">
        <f t="shared" si="4"/>
        <v>8.9285714285714217</v>
      </c>
    </row>
    <row r="18" spans="5:10">
      <c r="E18" s="6">
        <f t="shared" si="0"/>
        <v>0.5</v>
      </c>
      <c r="F18" s="7">
        <v>0.63300000000000001</v>
      </c>
      <c r="G18" s="8">
        <f t="shared" si="1"/>
        <v>3.99</v>
      </c>
      <c r="H18" s="8">
        <f t="shared" si="2"/>
        <v>200.22321428571433</v>
      </c>
      <c r="I18" s="9">
        <f t="shared" si="3"/>
        <v>20.022321428571434</v>
      </c>
      <c r="J18" s="9">
        <f t="shared" si="4"/>
        <v>13.348214285714285</v>
      </c>
    </row>
    <row r="19" spans="5:10">
      <c r="E19" s="16">
        <f t="shared" si="0"/>
        <v>0.5</v>
      </c>
      <c r="F19" s="17">
        <v>1</v>
      </c>
      <c r="G19" s="18">
        <f t="shared" si="1"/>
        <v>15</v>
      </c>
      <c r="H19" s="19">
        <f t="shared" si="2"/>
        <v>937.49999999999989</v>
      </c>
      <c r="I19" s="20">
        <f t="shared" si="3"/>
        <v>93.749999999999986</v>
      </c>
      <c r="J19" s="20">
        <f t="shared" si="4"/>
        <v>62.5</v>
      </c>
    </row>
    <row r="22" spans="5:10">
      <c r="J22" s="1" t="s">
        <v>21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r:id="rId1"/>
  <headerFooter>
    <oddHeader>&amp;C&amp;A</oddHeader>
    <oddFooter>&amp;CPágina &amp;P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Optimal Market Exposure</vt:lpstr>
      <vt:lpstr>A</vt:lpstr>
      <vt:lpstr>b</vt:lpstr>
      <vt:lpstr>CT</vt:lpstr>
      <vt:lpstr>E</vt:lpstr>
      <vt:lpstr>Lot</vt:lpstr>
      <vt:lpstr>OF</vt:lpstr>
      <vt:lpstr>Pip</vt:lpstr>
      <vt:lpstr>S</vt:lpstr>
      <vt:lpstr>sc</vt:lpstr>
      <vt:lpstr>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rgavinos</cp:lastModifiedBy>
  <cp:revision>10</cp:revision>
  <dcterms:created xsi:type="dcterms:W3CDTF">2018-02-21T00:10:27Z</dcterms:created>
  <dcterms:modified xsi:type="dcterms:W3CDTF">2018-02-21T11:15:56Z</dcterms:modified>
  <dc:language>es-ES</dc:language>
</cp:coreProperties>
</file>