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Optimal Market Exposure" sheetId="1" r:id="rId1"/>
  </sheets>
  <definedNames>
    <definedName name="A">'Optimal Market Exposure'!$C$4</definedName>
    <definedName name="b">'Optimal Market Exposure'!$D$12:$D$19</definedName>
    <definedName name="E">'Optimal Market Exposure'!$E$12:$E$19</definedName>
    <definedName name="Fbest">'Optimal Market Exposure'!$F$12:$F$19</definedName>
    <definedName name="Lot">'Optimal Market Exposure'!$C$3</definedName>
    <definedName name="m">'Optimal Market Exposure'!$C$2</definedName>
    <definedName name="Pip">'Optimal Market Exposure'!$C$5</definedName>
    <definedName name="S">'Optimal Market Exposure'!$C$7</definedName>
    <definedName name="sc">'Optimal Market Exposure'!$C$8</definedName>
    <definedName name="T">'Optimal Market Exposure'!$C$6</definedName>
  </definedNames>
  <calcPr calcId="125725"/>
</workbook>
</file>

<file path=xl/calcChain.xml><?xml version="1.0" encoding="utf-8"?>
<calcChain xmlns="http://schemas.openxmlformats.org/spreadsheetml/2006/main">
  <c r="H19" i="1"/>
  <c r="H18"/>
  <c r="H17"/>
  <c r="H16"/>
  <c r="H15"/>
  <c r="H14"/>
  <c r="H13"/>
  <c r="H12"/>
  <c r="G19"/>
  <c r="G18"/>
  <c r="G17"/>
  <c r="G16"/>
  <c r="G15"/>
  <c r="G14"/>
  <c r="G13"/>
  <c r="G12"/>
  <c r="F19"/>
  <c r="F18"/>
  <c r="F17"/>
  <c r="F16"/>
  <c r="F15"/>
  <c r="F14"/>
  <c r="F13"/>
  <c r="E12"/>
  <c r="F12" s="1"/>
  <c r="E19"/>
  <c r="E18"/>
  <c r="E17"/>
  <c r="E16"/>
  <c r="E15"/>
  <c r="E14"/>
  <c r="E13"/>
  <c r="C19"/>
  <c r="C18"/>
  <c r="C17"/>
  <c r="C16"/>
  <c r="C15"/>
  <c r="C14"/>
  <c r="C13"/>
  <c r="C12"/>
  <c r="B16"/>
  <c r="B17" s="1"/>
  <c r="B18" s="1"/>
  <c r="B19" s="1"/>
  <c r="B15"/>
  <c r="B14"/>
  <c r="B13"/>
</calcChain>
</file>

<file path=xl/sharedStrings.xml><?xml version="1.0" encoding="utf-8"?>
<sst xmlns="http://schemas.openxmlformats.org/spreadsheetml/2006/main" count="39" uniqueCount="34">
  <si>
    <t>Concepto</t>
  </si>
  <si>
    <t>Símbolo</t>
  </si>
  <si>
    <t>Valor</t>
  </si>
  <si>
    <t>Currently trading</t>
  </si>
  <si>
    <t>Lot</t>
  </si>
  <si>
    <t>m</t>
  </si>
  <si>
    <t>Acount size</t>
  </si>
  <si>
    <t>A</t>
  </si>
  <si>
    <t>Pip</t>
  </si>
  <si>
    <t>Take profit</t>
  </si>
  <si>
    <t>T</t>
  </si>
  <si>
    <t>Stop loss</t>
  </si>
  <si>
    <t>S</t>
  </si>
  <si>
    <t>Spreads &amp; Comission for trade</t>
  </si>
  <si>
    <t>sc</t>
  </si>
  <si>
    <t>Id</t>
  </si>
  <si>
    <t>World's confidence</t>
  </si>
  <si>
    <t>Your confidence</t>
  </si>
  <si>
    <t>Optimal leverage</t>
  </si>
  <si>
    <t>Optimal investment</t>
  </si>
  <si>
    <t>Kelly criterion</t>
  </si>
  <si>
    <t>E{Δm} (pips per trade)</t>
  </si>
  <si>
    <t>P</t>
  </si>
  <si>
    <t>b</t>
  </si>
  <si>
    <t>E</t>
  </si>
  <si>
    <t>Fbest</t>
  </si>
  <si>
    <t>lots</t>
  </si>
  <si>
    <t>Ejemplo</t>
  </si>
  <si>
    <t>Lotes</t>
  </si>
  <si>
    <t>Títulos</t>
  </si>
  <si>
    <t>Riesgo por titulo</t>
  </si>
  <si>
    <t>Riesgo total</t>
  </si>
  <si>
    <t>Fracción de riesgo</t>
  </si>
  <si>
    <t>Apalancamiento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</si>
</sst>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6" formatCode="#,##0.0000_ ;[Red]\-#,##0.0000\ "/>
    <numFmt numFmtId="167" formatCode="#,##0.000_ ;[Red]\-#,##0.000\ "/>
  </numFmts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ourier New"/>
      <family val="3"/>
    </font>
    <font>
      <b/>
      <i/>
      <sz val="11"/>
      <color theme="0"/>
      <name val="Calibri"/>
      <family val="2"/>
      <scheme val="minor"/>
    </font>
    <font>
      <b/>
      <sz val="8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164" fontId="0" fillId="0" borderId="1" xfId="0" applyNumberFormat="1" applyBorder="1"/>
    <xf numFmtId="166" fontId="0" fillId="0" borderId="1" xfId="0" applyNumberFormat="1" applyBorder="1"/>
    <xf numFmtId="167" fontId="0" fillId="0" borderId="1" xfId="0" applyNumberFormat="1" applyBorder="1"/>
    <xf numFmtId="0" fontId="0" fillId="3" borderId="1" xfId="0" applyFill="1" applyBorder="1"/>
    <xf numFmtId="166" fontId="0" fillId="3" borderId="1" xfId="0" applyNumberFormat="1" applyFill="1" applyBorder="1"/>
    <xf numFmtId="167" fontId="0" fillId="3" borderId="1" xfId="0" applyNumberFormat="1" applyFill="1" applyBorder="1"/>
    <xf numFmtId="164" fontId="0" fillId="3" borderId="1" xfId="0" applyNumberFormat="1" applyFill="1" applyBorder="1"/>
    <xf numFmtId="0" fontId="0" fillId="0" borderId="1" xfId="0" applyNumberFormat="1" applyBorder="1"/>
    <xf numFmtId="0" fontId="0" fillId="3" borderId="1" xfId="0" applyNumberFormat="1" applyFill="1" applyBorder="1"/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3" fillId="0" borderId="1" xfId="1" applyFont="1" applyBorder="1"/>
    <xf numFmtId="0" fontId="2" fillId="0" borderId="4" xfId="1" applyBorder="1"/>
    <xf numFmtId="0" fontId="2" fillId="0" borderId="2" xfId="1" applyBorder="1"/>
    <xf numFmtId="10" fontId="3" fillId="0" borderId="1" xfId="1" applyNumberFormat="1" applyFont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horizontal="right"/>
    </xf>
    <xf numFmtId="0" fontId="5" fillId="0" borderId="3" xfId="1" applyFont="1" applyBorder="1"/>
  </cellXfs>
  <cellStyles count="2">
    <cellStyle name="Normal" xfId="0" builtinId="0"/>
    <cellStyle name="Normal 2" xfId="1"/>
  </cellStyles>
  <dxfs count="0"/>
  <tableStyles count="1" defaultTableStyle="TableStyleMedium9" defaultPivotStyle="PivotStyleLight16">
    <tableStyle name="Estilo de tabla 1" pivot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A15" sqref="A15"/>
    </sheetView>
  </sheetViews>
  <sheetFormatPr baseColWidth="10" defaultRowHeight="15"/>
  <cols>
    <col min="1" max="1" width="28" bestFit="1" customWidth="1"/>
    <col min="2" max="2" width="8.28515625" bestFit="1" customWidth="1"/>
    <col min="3" max="3" width="18.42578125" bestFit="1" customWidth="1"/>
    <col min="4" max="4" width="15.42578125" bestFit="1" customWidth="1"/>
    <col min="5" max="5" width="20.7109375" bestFit="1" customWidth="1"/>
    <col min="6" max="6" width="16.42578125" bestFit="1" customWidth="1"/>
    <col min="7" max="7" width="18.85546875" bestFit="1" customWidth="1"/>
    <col min="8" max="8" width="13.42578125" bestFit="1" customWidth="1"/>
  </cols>
  <sheetData>
    <row r="1" spans="1:8">
      <c r="A1" s="1" t="s">
        <v>0</v>
      </c>
      <c r="B1" s="1" t="s">
        <v>1</v>
      </c>
      <c r="C1" s="13" t="s">
        <v>2</v>
      </c>
    </row>
    <row r="2" spans="1:8">
      <c r="A2" s="2" t="s">
        <v>3</v>
      </c>
      <c r="B2" s="18" t="s">
        <v>5</v>
      </c>
      <c r="C2" s="3">
        <v>1.5</v>
      </c>
    </row>
    <row r="3" spans="1:8">
      <c r="A3" s="2" t="s">
        <v>4</v>
      </c>
      <c r="B3" s="18" t="s">
        <v>4</v>
      </c>
      <c r="C3" s="3">
        <v>100000</v>
      </c>
    </row>
    <row r="4" spans="1:8">
      <c r="A4" s="2" t="s">
        <v>6</v>
      </c>
      <c r="B4" s="18" t="s">
        <v>7</v>
      </c>
      <c r="C4" s="3">
        <v>10000</v>
      </c>
    </row>
    <row r="5" spans="1:8">
      <c r="A5" s="6" t="s">
        <v>8</v>
      </c>
      <c r="B5" s="18" t="s">
        <v>8</v>
      </c>
      <c r="C5" s="7">
        <v>1E-4</v>
      </c>
    </row>
    <row r="6" spans="1:8">
      <c r="A6" s="6" t="s">
        <v>9</v>
      </c>
      <c r="B6" s="18" t="s">
        <v>10</v>
      </c>
      <c r="C6" s="7">
        <v>1.5E-3</v>
      </c>
    </row>
    <row r="7" spans="1:8">
      <c r="A7" s="6" t="s">
        <v>11</v>
      </c>
      <c r="B7" s="18" t="s">
        <v>12</v>
      </c>
      <c r="C7" s="7">
        <v>1.5E-3</v>
      </c>
    </row>
    <row r="8" spans="1:8">
      <c r="A8" s="2" t="s">
        <v>13</v>
      </c>
      <c r="B8" s="18" t="s">
        <v>14</v>
      </c>
      <c r="C8" s="4">
        <v>1E-4</v>
      </c>
    </row>
    <row r="10" spans="1:8">
      <c r="A10" s="1" t="s">
        <v>0</v>
      </c>
      <c r="B10" s="13" t="s">
        <v>15</v>
      </c>
      <c r="C10" s="13" t="s">
        <v>16</v>
      </c>
      <c r="D10" s="13" t="s">
        <v>17</v>
      </c>
      <c r="E10" s="13" t="s">
        <v>21</v>
      </c>
      <c r="F10" s="13" t="s">
        <v>18</v>
      </c>
      <c r="G10" s="13" t="s">
        <v>19</v>
      </c>
      <c r="H10" s="13" t="s">
        <v>20</v>
      </c>
    </row>
    <row r="11" spans="1:8">
      <c r="A11" s="2" t="s">
        <v>1</v>
      </c>
      <c r="B11" s="2"/>
      <c r="C11" s="12" t="s">
        <v>22</v>
      </c>
      <c r="D11" s="19" t="s">
        <v>23</v>
      </c>
      <c r="E11" s="19" t="s">
        <v>24</v>
      </c>
      <c r="F11" s="19" t="s">
        <v>25</v>
      </c>
      <c r="G11" s="12" t="s">
        <v>26</v>
      </c>
      <c r="H11" s="12" t="s">
        <v>26</v>
      </c>
    </row>
    <row r="12" spans="1:8">
      <c r="B12" s="2">
        <v>1</v>
      </c>
      <c r="C12" s="5">
        <f>S/(T+S)</f>
        <v>0.5</v>
      </c>
      <c r="D12" s="5">
        <v>0.5</v>
      </c>
      <c r="E12" s="10">
        <f>(b*T-(1-b)*S)</f>
        <v>0</v>
      </c>
      <c r="F12" s="3">
        <f>m*(E*Pip-sc)/(T*S+sc*(T-S)-sc^2)</f>
        <v>-66.964285714285722</v>
      </c>
      <c r="G12" s="3">
        <f>Fbest*A/Lot</f>
        <v>-6.696428571428573</v>
      </c>
      <c r="H12" s="3">
        <f>(b/(S+sc)-(1-b)/(T-sc))*m*A/Lot</f>
        <v>-6.6964285714285747</v>
      </c>
    </row>
    <row r="13" spans="1:8">
      <c r="B13" s="2">
        <f>B12+1</f>
        <v>2</v>
      </c>
      <c r="C13" s="5">
        <f>S/(T+S)</f>
        <v>0.5</v>
      </c>
      <c r="D13" s="5">
        <v>0.53300000000000003</v>
      </c>
      <c r="E13" s="10">
        <f>(b*T-(1-b)*S)/Pip</f>
        <v>0.99000000000000121</v>
      </c>
      <c r="F13" s="3">
        <f>m*(E*Pip-sc)/(T*S+sc*(T-S)-sc^2)</f>
        <v>-0.6696428571427735</v>
      </c>
      <c r="G13" s="3">
        <f>Fbest*A/Lot</f>
        <v>-6.6964285714277344E-2</v>
      </c>
      <c r="H13" s="3">
        <f>(b/(S+sc)-(1-b)/(T-sc))*m*A/Lot</f>
        <v>-6.6964285714283284E-2</v>
      </c>
    </row>
    <row r="14" spans="1:8">
      <c r="B14" s="6">
        <f t="shared" ref="B14:C18" si="0">B13+1</f>
        <v>3</v>
      </c>
      <c r="C14" s="8">
        <f>S/(T+S)</f>
        <v>0.5</v>
      </c>
      <c r="D14" s="8">
        <v>0.55000000000000004</v>
      </c>
      <c r="E14" s="11">
        <f>(b*T-(1-b)*S)/Pip</f>
        <v>1.5000000000000018</v>
      </c>
      <c r="F14" s="9">
        <f>m*(E*Pip-sc)/(T*S+sc*(T-S)-sc^2)</f>
        <v>33.482142857142968</v>
      </c>
      <c r="G14" s="9">
        <f>Fbest*A/Lot</f>
        <v>3.3482142857142967</v>
      </c>
      <c r="H14" s="9">
        <f>(b/(S+sc)-(1-b)/(T-sc))*m*A/Lot</f>
        <v>3.3482142857142918</v>
      </c>
    </row>
    <row r="15" spans="1:8">
      <c r="B15" s="6">
        <f t="shared" si="0"/>
        <v>4</v>
      </c>
      <c r="C15" s="8">
        <f>S/(T+S)</f>
        <v>0.5</v>
      </c>
      <c r="D15" s="8">
        <v>0.56699999999999995</v>
      </c>
      <c r="E15" s="11">
        <f>(b*T-(1-b)*S)/Pip</f>
        <v>2.009999999999998</v>
      </c>
      <c r="F15" s="9">
        <f>m*(E*Pip-sc)/(T*S+sc*(T-S)-sc^2)</f>
        <v>67.633928571428442</v>
      </c>
      <c r="G15" s="9">
        <f>Fbest*A/Lot</f>
        <v>6.7633928571428443</v>
      </c>
      <c r="H15" s="9">
        <f>(b/(S+sc)-(1-b)/(T-sc))*m*A/Lot</f>
        <v>6.7633928571428417</v>
      </c>
    </row>
    <row r="16" spans="1:8">
      <c r="B16" s="6">
        <f t="shared" si="0"/>
        <v>5</v>
      </c>
      <c r="C16" s="8">
        <f>S/(T+S)</f>
        <v>0.5</v>
      </c>
      <c r="D16" s="8">
        <v>0.58299999999999996</v>
      </c>
      <c r="E16" s="11">
        <f>(b*T-(1-b)*S)/Pip</f>
        <v>2.4899999999999984</v>
      </c>
      <c r="F16" s="9">
        <f>m*(E*Pip-sc)/(T*S+sc*(T-S)-sc^2)</f>
        <v>99.776785714285623</v>
      </c>
      <c r="G16" s="9">
        <f>Fbest*A/Lot</f>
        <v>9.9776785714285623</v>
      </c>
      <c r="H16" s="9">
        <f>(b/(S+sc)-(1-b)/(T-sc))*m*A/Lot</f>
        <v>9.977678571428557</v>
      </c>
    </row>
    <row r="17" spans="2:8">
      <c r="B17" s="2">
        <f t="shared" si="0"/>
        <v>6</v>
      </c>
      <c r="C17" s="5">
        <f>S/(T+S)</f>
        <v>0.5</v>
      </c>
      <c r="D17" s="5">
        <v>0.6</v>
      </c>
      <c r="E17" s="10">
        <f>(b*T-(1-b)*S)/Pip</f>
        <v>2.9999999999999991</v>
      </c>
      <c r="F17" s="3">
        <f>m*(E*Pip-sc)/(T*S+sc*(T-S)-sc^2)</f>
        <v>133.92857142857139</v>
      </c>
      <c r="G17" s="3">
        <f>Fbest*A/Lot</f>
        <v>13.392857142857139</v>
      </c>
      <c r="H17" s="3">
        <f>(b/(S+sc)-(1-b)/(T-sc))*m*A/Lot</f>
        <v>13.392857142857133</v>
      </c>
    </row>
    <row r="18" spans="2:8">
      <c r="B18" s="2">
        <f t="shared" si="0"/>
        <v>7</v>
      </c>
      <c r="C18" s="5">
        <f>S/(T+S)</f>
        <v>0.5</v>
      </c>
      <c r="D18" s="5">
        <v>0.63300000000000001</v>
      </c>
      <c r="E18" s="10">
        <f>(b*T-(1-b)*S)/Pip</f>
        <v>3.99</v>
      </c>
      <c r="F18" s="3">
        <f>m*(E*Pip-sc)/(T*S+sc*(T-S)-sc^2)</f>
        <v>200.22321428571433</v>
      </c>
      <c r="G18" s="3">
        <f>Fbest*A/Lot</f>
        <v>20.022321428571434</v>
      </c>
      <c r="H18" s="3">
        <f>(b/(S+sc)-(1-b)/(T-sc))*m*A/Lot</f>
        <v>20.022321428571423</v>
      </c>
    </row>
    <row r="19" spans="2:8">
      <c r="B19" s="2">
        <f>B18+1</f>
        <v>8</v>
      </c>
      <c r="C19" s="5">
        <f>S/(T+S)</f>
        <v>0.5</v>
      </c>
      <c r="D19" s="5">
        <v>1</v>
      </c>
      <c r="E19" s="10">
        <f>(b*T-(1-b)*S)/Pip</f>
        <v>15</v>
      </c>
      <c r="F19" s="3">
        <f>m*(E*Pip-sc)/(T*S+sc*(T-S)-sc^2)</f>
        <v>937.49999999999989</v>
      </c>
      <c r="G19" s="3">
        <f>Fbest*A/Lot</f>
        <v>93.749999999999986</v>
      </c>
      <c r="H19" s="3">
        <f>(b/(S+sc)-(1-b)/(T-sc))*m*A/Lot</f>
        <v>93.75</v>
      </c>
    </row>
    <row r="21" spans="2:8">
      <c r="F21" s="20" t="s">
        <v>27</v>
      </c>
      <c r="G21" s="14" t="s">
        <v>28</v>
      </c>
      <c r="H21" s="14">
        <v>93.75</v>
      </c>
    </row>
    <row r="22" spans="2:8">
      <c r="F22" s="15"/>
      <c r="G22" s="14" t="s">
        <v>29</v>
      </c>
      <c r="H22" s="14">
        <v>6250000</v>
      </c>
    </row>
    <row r="23" spans="2:8">
      <c r="F23" s="15"/>
      <c r="G23" s="14" t="s">
        <v>30</v>
      </c>
      <c r="H23" s="14">
        <v>1.6000000000000001E-3</v>
      </c>
    </row>
    <row r="24" spans="2:8">
      <c r="F24" s="15"/>
      <c r="G24" s="14" t="s">
        <v>31</v>
      </c>
      <c r="H24" s="14">
        <v>10000</v>
      </c>
    </row>
    <row r="25" spans="2:8">
      <c r="F25" s="15"/>
      <c r="G25" s="14" t="s">
        <v>32</v>
      </c>
      <c r="H25" s="17">
        <v>1</v>
      </c>
    </row>
    <row r="26" spans="2:8">
      <c r="F26" s="16"/>
      <c r="G26" s="14" t="s">
        <v>33</v>
      </c>
      <c r="H26" s="14">
        <v>93.749999999999986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10</vt:i4>
      </vt:variant>
    </vt:vector>
  </HeadingPairs>
  <TitlesOfParts>
    <vt:vector size="11" baseType="lpstr">
      <vt:lpstr>Optimal Market Exposure</vt:lpstr>
      <vt:lpstr>A</vt:lpstr>
      <vt:lpstr>b</vt:lpstr>
      <vt:lpstr>E</vt:lpstr>
      <vt:lpstr>Fbest</vt:lpstr>
      <vt:lpstr>Lot</vt:lpstr>
      <vt:lpstr>m</vt:lpstr>
      <vt:lpstr>Pip</vt:lpstr>
      <vt:lpstr>S</vt:lpstr>
      <vt:lpstr>sc</vt:lpstr>
      <vt:lpstr>T</vt:lpstr>
    </vt:vector>
  </TitlesOfParts>
  <Company>T-systems Iberia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Gaviño Santana</dc:creator>
  <cp:lastModifiedBy>Rafael Gaviño Santana</cp:lastModifiedBy>
  <dcterms:created xsi:type="dcterms:W3CDTF">2018-03-16T13:53:27Z</dcterms:created>
  <dcterms:modified xsi:type="dcterms:W3CDTF">2018-03-16T15:02:22Z</dcterms:modified>
</cp:coreProperties>
</file>